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10050"/>
  </bookViews>
  <sheets>
    <sheet name="с натрупване" sheetId="1" r:id="rId1"/>
  </sheets>
  <calcPr calcId="145621"/>
</workbook>
</file>

<file path=xl/calcChain.xml><?xml version="1.0" encoding="utf-8"?>
<calcChain xmlns="http://schemas.openxmlformats.org/spreadsheetml/2006/main">
  <c r="M42" i="1" l="1"/>
  <c r="L42" i="1"/>
  <c r="K42" i="1"/>
  <c r="M25" i="1"/>
  <c r="L25" i="1"/>
  <c r="K25" i="1"/>
  <c r="M12" i="1"/>
  <c r="L12" i="1"/>
  <c r="K12" i="1"/>
  <c r="L41" i="1" l="1"/>
  <c r="K41" i="1"/>
  <c r="M41" i="1"/>
  <c r="L24" i="1"/>
  <c r="K24" i="1"/>
  <c r="M24" i="1"/>
  <c r="K11" i="1"/>
  <c r="M11" i="1"/>
  <c r="L11" i="1"/>
  <c r="K40" i="1" l="1"/>
  <c r="M40" i="1"/>
  <c r="L40" i="1"/>
  <c r="K23" i="1"/>
  <c r="M23" i="1"/>
  <c r="L23" i="1"/>
  <c r="L10" i="1"/>
  <c r="K10" i="1"/>
  <c r="M10" i="1"/>
  <c r="K9" i="1" l="1"/>
  <c r="M9" i="1"/>
  <c r="L9" i="1"/>
  <c r="M38" i="1" l="1"/>
  <c r="I38" i="1"/>
  <c r="K38" i="1" s="1"/>
  <c r="M21" i="1"/>
  <c r="I21" i="1"/>
  <c r="K21" i="1" s="1"/>
  <c r="L8" i="1"/>
  <c r="K8" i="1"/>
  <c r="M8" i="1"/>
  <c r="L38" i="1" l="1"/>
  <c r="L21" i="1"/>
  <c r="M37" i="1"/>
  <c r="I37" i="1"/>
  <c r="K37" i="1" s="1"/>
  <c r="M20" i="1"/>
  <c r="I20" i="1"/>
  <c r="L20" i="1" s="1"/>
  <c r="M7" i="1"/>
  <c r="I7" i="1"/>
  <c r="L7" i="1" s="1"/>
  <c r="K7" i="1" l="1"/>
  <c r="L37" i="1"/>
  <c r="K20" i="1"/>
  <c r="I19" i="1"/>
  <c r="I18" i="1"/>
  <c r="J17" i="1"/>
  <c r="M17" i="1" s="1"/>
  <c r="I17" i="1"/>
  <c r="L17" i="1" s="1"/>
  <c r="K17" i="1" l="1"/>
  <c r="M6" i="1"/>
  <c r="M18" i="1"/>
  <c r="M19" i="1"/>
  <c r="M22" i="1"/>
  <c r="M34" i="1"/>
  <c r="M35" i="1"/>
  <c r="M36" i="1"/>
  <c r="M39" i="1"/>
  <c r="M5" i="1"/>
  <c r="L18" i="1" l="1"/>
  <c r="L19" i="1"/>
  <c r="L22" i="1"/>
  <c r="K18" i="1"/>
  <c r="K19" i="1"/>
  <c r="K22" i="1"/>
  <c r="J4" i="1"/>
  <c r="M4" i="1" s="1"/>
  <c r="I5" i="1"/>
  <c r="L5" i="1" s="1"/>
  <c r="I6" i="1"/>
  <c r="K6" i="1" s="1"/>
  <c r="I4" i="1"/>
  <c r="K4" i="1" l="1"/>
  <c r="L4" i="1"/>
  <c r="L6" i="1"/>
  <c r="K5" i="1"/>
  <c r="I35" i="1"/>
  <c r="I36" i="1"/>
  <c r="I34" i="1"/>
  <c r="L36" i="1" l="1"/>
  <c r="K36" i="1"/>
  <c r="L34" i="1"/>
  <c r="K34" i="1"/>
  <c r="L39" i="1"/>
  <c r="K39" i="1"/>
  <c r="K35" i="1"/>
  <c r="L35" i="1"/>
</calcChain>
</file>

<file path=xl/sharedStrings.xml><?xml version="1.0" encoding="utf-8"?>
<sst xmlns="http://schemas.openxmlformats.org/spreadsheetml/2006/main" count="46" uniqueCount="40">
  <si>
    <t>№ по ред</t>
  </si>
  <si>
    <t>Вид на депото/клетка на депото</t>
  </si>
  <si>
    <t>Община</t>
  </si>
  <si>
    <t xml:space="preserve">Количество депонирани неопасни отпадъци </t>
  </si>
  <si>
    <t>Постъпили в сметката на РИОСВ отчисления</t>
  </si>
  <si>
    <t>Следва да постъпят в сметката на РИОСВ отчисления по чл.60 ЗУО (лв.)</t>
  </si>
  <si>
    <t>Следва да постъпят в сметката на РИОСВ отчисления по чл.64 ЗУО (лв.)</t>
  </si>
  <si>
    <t>Обща сума на отчисленията, които следва да постъпят</t>
  </si>
  <si>
    <t>Остава да постъпят по чл.60</t>
  </si>
  <si>
    <t>Остава да постъпят по чл.64</t>
  </si>
  <si>
    <t>Дължима лихва за отчисленията по чл.20 от Наредба №7</t>
  </si>
  <si>
    <t>Натрупана лихва за отчисленията по чл.64 от ЗУО</t>
  </si>
  <si>
    <t>Депонирани количества неопасни отпадъци, за които отчисленията по чл.20 от Наредба №7  се увеличават с 15 на сто</t>
  </si>
  <si>
    <t>Дължими отчисления по чл.20, ал.3 от Наредба №7 (лв.)</t>
  </si>
  <si>
    <t>Количество (тонове)</t>
  </si>
  <si>
    <t>по чл.60 ЗУО (лв).</t>
  </si>
  <si>
    <t>по чл.64 ЗУО (лв.)</t>
  </si>
  <si>
    <t>Изразходени средства (лв)</t>
  </si>
  <si>
    <t>месец</t>
  </si>
  <si>
    <t>Регионално депо за неопасни отпадъци</t>
  </si>
  <si>
    <t>Созопол</t>
  </si>
  <si>
    <t>Приморско</t>
  </si>
  <si>
    <t>Царево</t>
  </si>
  <si>
    <t>Количества депонирани отпадъци и заплатени отчисления за депониране, съгласно чл.60 и чл.64 от ЗУО на Регионално депо Созопол по общини</t>
  </si>
  <si>
    <t>по чл.60</t>
  </si>
  <si>
    <t>по чл.64</t>
  </si>
  <si>
    <t>Размер на  отчисленията по чл.60 (лв/тон)-2,42лв.
Съгласно протокол №4 на РСУО-20%=0,48лв.</t>
  </si>
  <si>
    <t>Iтр.2023</t>
  </si>
  <si>
    <t>IIтр.2023</t>
  </si>
  <si>
    <t>IIIтр.2023</t>
  </si>
  <si>
    <t>IVтр.2023</t>
  </si>
  <si>
    <t>Iтр.2024</t>
  </si>
  <si>
    <t>IIтр.2024</t>
  </si>
  <si>
    <t>IIIтр.2024</t>
  </si>
  <si>
    <t>IVтр.2024</t>
  </si>
  <si>
    <t>Протокол №37/30.01.2023г.</t>
  </si>
  <si>
    <t>Забележка</t>
  </si>
  <si>
    <t>Решение№427/23.12.2022г.</t>
  </si>
  <si>
    <t>Решение№18/22.12.2023г.</t>
  </si>
  <si>
    <t>Протокол №28/26.01.2023г.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</si>
</sst>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лв.-402]"/>
    <numFmt numFmtId="165" formatCode="#,##0.00\ &quot;лв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4" fillId="2" borderId="2" xfId="0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/>
    <xf numFmtId="0" fontId="2" fillId="2" borderId="0" xfId="0" applyFont="1" applyFill="1" applyAlignment="1"/>
    <xf numFmtId="2" fontId="4" fillId="2" borderId="2" xfId="0" applyNumberFormat="1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2" fontId="4" fillId="2" borderId="8" xfId="0" applyNumberFormat="1" applyFont="1" applyFill="1" applyBorder="1" applyAlignment="1"/>
    <xf numFmtId="2" fontId="4" fillId="2" borderId="8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2" fontId="2" fillId="2" borderId="8" xfId="0" applyNumberFormat="1" applyFont="1" applyFill="1" applyBorder="1" applyAlignment="1"/>
    <xf numFmtId="0" fontId="1" fillId="2" borderId="3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vertical="center"/>
    </xf>
    <xf numFmtId="0" fontId="2" fillId="2" borderId="0" xfId="0" applyFont="1" applyFill="1"/>
    <xf numFmtId="0" fontId="5" fillId="2" borderId="7" xfId="0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2" fontId="7" fillId="2" borderId="7" xfId="0" applyNumberFormat="1" applyFont="1" applyFill="1" applyBorder="1" applyAlignment="1">
      <alignment vertical="center"/>
    </xf>
    <xf numFmtId="0" fontId="7" fillId="2" borderId="0" xfId="0" applyFont="1" applyFill="1" applyAlignment="1"/>
    <xf numFmtId="0" fontId="5" fillId="2" borderId="2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/>
    </xf>
    <xf numFmtId="2" fontId="7" fillId="2" borderId="2" xfId="0" applyNumberFormat="1" applyFont="1" applyFill="1" applyBorder="1" applyAlignment="1">
      <alignment vertical="center"/>
    </xf>
    <xf numFmtId="2" fontId="3" fillId="2" borderId="2" xfId="0" applyNumberFormat="1" applyFont="1" applyFill="1" applyBorder="1" applyAlignment="1">
      <alignment vertical="center"/>
    </xf>
    <xf numFmtId="0" fontId="3" fillId="2" borderId="0" xfId="0" applyFont="1" applyFill="1" applyAlignment="1"/>
    <xf numFmtId="2" fontId="5" fillId="2" borderId="7" xfId="0" applyNumberFormat="1" applyFont="1" applyFill="1" applyBorder="1"/>
    <xf numFmtId="2" fontId="8" fillId="2" borderId="7" xfId="0" applyNumberFormat="1" applyFont="1" applyFill="1" applyBorder="1" applyAlignment="1">
      <alignment vertical="center"/>
    </xf>
    <xf numFmtId="2" fontId="8" fillId="2" borderId="7" xfId="0" applyNumberFormat="1" applyFont="1" applyFill="1" applyBorder="1" applyAlignment="1"/>
    <xf numFmtId="0" fontId="8" fillId="2" borderId="0" xfId="0" applyFont="1" applyFill="1" applyAlignment="1"/>
    <xf numFmtId="2" fontId="8" fillId="2" borderId="2" xfId="0" applyNumberFormat="1" applyFont="1" applyFill="1" applyBorder="1" applyAlignment="1">
      <alignment vertical="center"/>
    </xf>
    <xf numFmtId="2" fontId="8" fillId="2" borderId="2" xfId="0" applyNumberFormat="1" applyFont="1" applyFill="1" applyBorder="1" applyAlignment="1"/>
    <xf numFmtId="0" fontId="6" fillId="2" borderId="7" xfId="0" applyFont="1" applyFill="1" applyBorder="1" applyAlignment="1">
      <alignment vertical="center"/>
    </xf>
    <xf numFmtId="2" fontId="6" fillId="2" borderId="7" xfId="0" applyNumberFormat="1" applyFont="1" applyFill="1" applyBorder="1" applyAlignment="1"/>
    <xf numFmtId="0" fontId="6" fillId="2" borderId="2" xfId="0" applyFont="1" applyFill="1" applyBorder="1" applyAlignment="1">
      <alignment vertical="center"/>
    </xf>
    <xf numFmtId="2" fontId="6" fillId="2" borderId="2" xfId="0" applyNumberFormat="1" applyFont="1" applyFill="1" applyBorder="1" applyAlignment="1"/>
    <xf numFmtId="165" fontId="6" fillId="2" borderId="2" xfId="0" applyNumberFormat="1" applyFont="1" applyFill="1" applyBorder="1" applyAlignment="1">
      <alignment vertical="center"/>
    </xf>
    <xf numFmtId="165" fontId="4" fillId="2" borderId="2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/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/>
    <xf numFmtId="0" fontId="7" fillId="2" borderId="4" xfId="0" applyFont="1" applyFill="1" applyBorder="1" applyAlignment="1"/>
    <xf numFmtId="0" fontId="3" fillId="2" borderId="4" xfId="0" applyFont="1" applyFill="1" applyBorder="1" applyAlignment="1"/>
    <xf numFmtId="2" fontId="8" fillId="2" borderId="16" xfId="0" applyNumberFormat="1" applyFont="1" applyFill="1" applyBorder="1" applyAlignment="1"/>
    <xf numFmtId="2" fontId="8" fillId="2" borderId="4" xfId="0" applyNumberFormat="1" applyFont="1" applyFill="1" applyBorder="1" applyAlignment="1"/>
    <xf numFmtId="2" fontId="2" fillId="2" borderId="4" xfId="0" applyNumberFormat="1" applyFont="1" applyFill="1" applyBorder="1" applyAlignment="1"/>
    <xf numFmtId="2" fontId="2" fillId="2" borderId="17" xfId="0" applyNumberFormat="1" applyFont="1" applyFill="1" applyBorder="1" applyAlignment="1"/>
    <xf numFmtId="2" fontId="6" fillId="2" borderId="16" xfId="0" applyNumberFormat="1" applyFont="1" applyFill="1" applyBorder="1" applyAlignment="1"/>
    <xf numFmtId="2" fontId="6" fillId="2" borderId="4" xfId="0" applyNumberFormat="1" applyFont="1" applyFill="1" applyBorder="1" applyAlignment="1"/>
    <xf numFmtId="2" fontId="4" fillId="2" borderId="4" xfId="0" applyNumberFormat="1" applyFont="1" applyFill="1" applyBorder="1" applyAlignment="1"/>
    <xf numFmtId="2" fontId="4" fillId="2" borderId="17" xfId="0" applyNumberFormat="1" applyFont="1" applyFill="1" applyBorder="1" applyAlignment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8" fillId="2" borderId="19" xfId="0" applyNumberFormat="1" applyFont="1" applyFill="1" applyBorder="1" applyAlignment="1"/>
    <xf numFmtId="2" fontId="2" fillId="2" borderId="19" xfId="0" applyNumberFormat="1" applyFont="1" applyFill="1" applyBorder="1" applyAlignment="1"/>
    <xf numFmtId="2" fontId="2" fillId="2" borderId="21" xfId="0" applyNumberFormat="1" applyFont="1" applyFill="1" applyBorder="1" applyAlignment="1"/>
    <xf numFmtId="2" fontId="8" fillId="2" borderId="18" xfId="0" applyNumberFormat="1" applyFont="1" applyFill="1" applyBorder="1" applyAlignment="1"/>
    <xf numFmtId="0" fontId="7" fillId="2" borderId="22" xfId="0" applyFont="1" applyFill="1" applyBorder="1" applyAlignment="1"/>
    <xf numFmtId="0" fontId="7" fillId="2" borderId="23" xfId="0" applyFont="1" applyFill="1" applyBorder="1" applyAlignment="1"/>
    <xf numFmtId="0" fontId="8" fillId="2" borderId="24" xfId="0" applyFont="1" applyFill="1" applyBorder="1" applyAlignment="1"/>
    <xf numFmtId="0" fontId="3" fillId="2" borderId="23" xfId="0" applyFont="1" applyFill="1" applyBorder="1" applyAlignment="1"/>
    <xf numFmtId="0" fontId="2" fillId="2" borderId="23" xfId="0" applyFont="1" applyFill="1" applyBorder="1" applyAlignment="1"/>
    <xf numFmtId="0" fontId="7" fillId="2" borderId="25" xfId="0" applyFont="1" applyFill="1" applyBorder="1" applyAlignment="1"/>
    <xf numFmtId="0" fontId="7" fillId="2" borderId="20" xfId="0" applyFont="1" applyFill="1" applyBorder="1" applyAlignment="1"/>
    <xf numFmtId="0" fontId="3" fillId="2" borderId="20" xfId="0" applyFont="1" applyFill="1" applyBorder="1" applyAlignment="1"/>
    <xf numFmtId="0" fontId="2" fillId="2" borderId="26" xfId="0" applyFont="1" applyFill="1" applyBorder="1" applyAlignment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abSelected="1" zoomScaleNormal="100" workbookViewId="0">
      <pane xSplit="3" ySplit="3" topLeftCell="D31" activePane="bottomRight" state="frozen"/>
      <selection pane="topRight" activeCell="D1" sqref="D1"/>
      <selection pane="bottomLeft" activeCell="A4" sqref="A4"/>
      <selection pane="bottomRight" activeCell="J47" sqref="J47"/>
    </sheetView>
  </sheetViews>
  <sheetFormatPr defaultRowHeight="12.75" x14ac:dyDescent="0.2"/>
  <cols>
    <col min="1" max="4" width="9.140625" style="1"/>
    <col min="5" max="5" width="10" style="1" customWidth="1"/>
    <col min="6" max="6" width="9.140625" style="1"/>
    <col min="7" max="7" width="12.28515625" style="1" customWidth="1"/>
    <col min="8" max="8" width="14.140625" style="1" customWidth="1"/>
    <col min="9" max="9" width="12.42578125" style="1" customWidth="1"/>
    <col min="10" max="10" width="16.42578125" style="1" customWidth="1"/>
    <col min="11" max="11" width="15.7109375" style="1" customWidth="1"/>
    <col min="12" max="12" width="12.85546875" style="1" customWidth="1"/>
    <col min="13" max="13" width="14.7109375" style="1" customWidth="1"/>
    <col min="14" max="15" width="9.140625" style="1"/>
    <col min="16" max="16" width="10.5703125" style="1" bestFit="1" customWidth="1"/>
    <col min="17" max="17" width="12.5703125" style="1" bestFit="1" customWidth="1"/>
    <col min="18" max="18" width="9.140625" style="1"/>
    <col min="19" max="19" width="9.42578125" style="1" bestFit="1" customWidth="1"/>
    <col min="20" max="20" width="27.28515625" style="1" customWidth="1"/>
    <col min="21" max="16384" width="9.140625" style="1"/>
  </cols>
  <sheetData>
    <row r="1" spans="1:20" ht="13.5" thickBot="1" x14ac:dyDescent="0.25">
      <c r="A1" s="50" t="s">
        <v>23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20" ht="41.25" customHeight="1" x14ac:dyDescent="0.2">
      <c r="A2" s="51" t="s">
        <v>0</v>
      </c>
      <c r="B2" s="51" t="s">
        <v>1</v>
      </c>
      <c r="C2" s="48" t="s">
        <v>2</v>
      </c>
      <c r="D2" s="53" t="s">
        <v>3</v>
      </c>
      <c r="E2" s="54"/>
      <c r="F2" s="55" t="s">
        <v>26</v>
      </c>
      <c r="G2" s="56" t="s">
        <v>4</v>
      </c>
      <c r="H2" s="57"/>
      <c r="I2" s="48" t="s">
        <v>5</v>
      </c>
      <c r="J2" s="48" t="s">
        <v>6</v>
      </c>
      <c r="K2" s="48" t="s">
        <v>7</v>
      </c>
      <c r="L2" s="48" t="s">
        <v>8</v>
      </c>
      <c r="M2" s="48" t="s">
        <v>9</v>
      </c>
      <c r="N2" s="48" t="s">
        <v>10</v>
      </c>
      <c r="O2" s="48" t="s">
        <v>11</v>
      </c>
      <c r="P2" s="56" t="s">
        <v>17</v>
      </c>
      <c r="Q2" s="57"/>
      <c r="R2" s="48" t="s">
        <v>12</v>
      </c>
      <c r="S2" s="78" t="s">
        <v>13</v>
      </c>
      <c r="T2" s="91" t="s">
        <v>36</v>
      </c>
    </row>
    <row r="3" spans="1:20" ht="169.5" customHeight="1" thickBot="1" x14ac:dyDescent="0.25">
      <c r="A3" s="52"/>
      <c r="B3" s="52"/>
      <c r="C3" s="49"/>
      <c r="D3" s="15" t="s">
        <v>18</v>
      </c>
      <c r="E3" s="15" t="s">
        <v>14</v>
      </c>
      <c r="F3" s="48"/>
      <c r="G3" s="15" t="s">
        <v>15</v>
      </c>
      <c r="H3" s="15" t="s">
        <v>16</v>
      </c>
      <c r="I3" s="49"/>
      <c r="J3" s="49"/>
      <c r="K3" s="49"/>
      <c r="L3" s="49"/>
      <c r="M3" s="49"/>
      <c r="N3" s="49"/>
      <c r="O3" s="49"/>
      <c r="P3" s="17" t="s">
        <v>24</v>
      </c>
      <c r="Q3" s="18" t="s">
        <v>25</v>
      </c>
      <c r="R3" s="49"/>
      <c r="S3" s="79"/>
      <c r="T3" s="92"/>
    </row>
    <row r="4" spans="1:20" s="29" customFormat="1" ht="12.95" customHeight="1" x14ac:dyDescent="0.2">
      <c r="A4" s="60">
        <v>1</v>
      </c>
      <c r="B4" s="62" t="s">
        <v>19</v>
      </c>
      <c r="C4" s="62" t="s">
        <v>20</v>
      </c>
      <c r="D4" s="25">
        <v>2015</v>
      </c>
      <c r="E4" s="26">
        <v>10619.8</v>
      </c>
      <c r="F4" s="27">
        <v>0.48</v>
      </c>
      <c r="G4" s="27">
        <v>5097.5</v>
      </c>
      <c r="H4" s="27">
        <v>0</v>
      </c>
      <c r="I4" s="27">
        <f>E4*F4</f>
        <v>5097.5039999999999</v>
      </c>
      <c r="J4" s="27">
        <f>E4*28</f>
        <v>297354.39999999997</v>
      </c>
      <c r="K4" s="27">
        <f>I4+J4</f>
        <v>302451.90399999998</v>
      </c>
      <c r="L4" s="27">
        <f>I4-G4</f>
        <v>3.9999999999054126E-3</v>
      </c>
      <c r="M4" s="27">
        <f>J4-H4</f>
        <v>297354.39999999997</v>
      </c>
      <c r="N4" s="28"/>
      <c r="O4" s="28"/>
      <c r="P4" s="28"/>
      <c r="Q4" s="28"/>
      <c r="R4" s="80"/>
      <c r="S4" s="102"/>
      <c r="T4" s="97"/>
    </row>
    <row r="5" spans="1:20" s="29" customFormat="1" ht="12.95" customHeight="1" x14ac:dyDescent="0.2">
      <c r="A5" s="61"/>
      <c r="B5" s="63"/>
      <c r="C5" s="63"/>
      <c r="D5" s="30">
        <v>2016</v>
      </c>
      <c r="E5" s="31">
        <v>11570.09</v>
      </c>
      <c r="F5" s="32">
        <v>0.48</v>
      </c>
      <c r="G5" s="32">
        <v>5553.64</v>
      </c>
      <c r="H5" s="32">
        <v>0</v>
      </c>
      <c r="I5" s="32">
        <f t="shared" ref="I5:I21" si="0">E5*F5</f>
        <v>5553.6431999999995</v>
      </c>
      <c r="J5" s="32">
        <v>331564.84000000003</v>
      </c>
      <c r="K5" s="32">
        <f t="shared" ref="K5:K42" si="1">I5+J5</f>
        <v>337118.48320000002</v>
      </c>
      <c r="L5" s="32">
        <f t="shared" ref="L5:L42" si="2">I5-G5</f>
        <v>3.1999999991967343E-3</v>
      </c>
      <c r="M5" s="32">
        <f>J5-H5</f>
        <v>331564.84000000003</v>
      </c>
      <c r="N5" s="33"/>
      <c r="O5" s="33"/>
      <c r="P5" s="33"/>
      <c r="Q5" s="31"/>
      <c r="R5" s="81"/>
      <c r="S5" s="103"/>
      <c r="T5" s="98"/>
    </row>
    <row r="6" spans="1:20" s="29" customFormat="1" ht="12.95" customHeight="1" x14ac:dyDescent="0.2">
      <c r="A6" s="61"/>
      <c r="B6" s="63"/>
      <c r="C6" s="63"/>
      <c r="D6" s="30">
        <v>2017</v>
      </c>
      <c r="E6" s="31">
        <v>20393.66</v>
      </c>
      <c r="F6" s="32">
        <v>0.48</v>
      </c>
      <c r="G6" s="32">
        <v>9788.9500000000007</v>
      </c>
      <c r="H6" s="32">
        <v>0</v>
      </c>
      <c r="I6" s="32">
        <f t="shared" si="0"/>
        <v>9788.9567999999999</v>
      </c>
      <c r="J6" s="32">
        <v>684507.64</v>
      </c>
      <c r="K6" s="32">
        <f t="shared" si="1"/>
        <v>694296.59680000006</v>
      </c>
      <c r="L6" s="32">
        <f t="shared" si="2"/>
        <v>6.799999999202555E-3</v>
      </c>
      <c r="M6" s="32">
        <f t="shared" ref="M6:M42" si="3">J6-H6</f>
        <v>684507.64</v>
      </c>
      <c r="N6" s="33"/>
      <c r="O6" s="33"/>
      <c r="P6" s="33"/>
      <c r="Q6" s="31"/>
      <c r="R6" s="81"/>
      <c r="S6" s="103"/>
      <c r="T6" s="98"/>
    </row>
    <row r="7" spans="1:20" s="29" customFormat="1" ht="12.95" customHeight="1" x14ac:dyDescent="0.2">
      <c r="A7" s="61"/>
      <c r="B7" s="63"/>
      <c r="C7" s="63"/>
      <c r="D7" s="30">
        <v>2018</v>
      </c>
      <c r="E7" s="31">
        <v>32237.74</v>
      </c>
      <c r="F7" s="32">
        <v>0.48</v>
      </c>
      <c r="G7" s="32">
        <v>15474.11</v>
      </c>
      <c r="H7" s="32">
        <v>0</v>
      </c>
      <c r="I7" s="32">
        <f t="shared" si="0"/>
        <v>15474.1152</v>
      </c>
      <c r="J7" s="32">
        <v>1217491.24</v>
      </c>
      <c r="K7" s="32">
        <f t="shared" si="1"/>
        <v>1232965.3552000001</v>
      </c>
      <c r="L7" s="32">
        <f t="shared" si="2"/>
        <v>5.1999999996041879E-3</v>
      </c>
      <c r="M7" s="32">
        <f>J7-H7</f>
        <v>1217491.24</v>
      </c>
      <c r="N7" s="33"/>
      <c r="O7" s="33"/>
      <c r="P7" s="33"/>
      <c r="Q7" s="31"/>
      <c r="R7" s="81"/>
      <c r="S7" s="103"/>
      <c r="T7" s="98"/>
    </row>
    <row r="8" spans="1:20" s="29" customFormat="1" ht="12.95" customHeight="1" x14ac:dyDescent="0.2">
      <c r="A8" s="61"/>
      <c r="B8" s="63"/>
      <c r="C8" s="63"/>
      <c r="D8" s="30">
        <v>2019</v>
      </c>
      <c r="E8" s="31">
        <v>43643.88</v>
      </c>
      <c r="F8" s="32">
        <v>0.48</v>
      </c>
      <c r="G8" s="32">
        <v>17764.11</v>
      </c>
      <c r="H8" s="32">
        <v>319591.32</v>
      </c>
      <c r="I8" s="32">
        <v>20949.060000000001</v>
      </c>
      <c r="J8" s="32">
        <v>1867641.22</v>
      </c>
      <c r="K8" s="32">
        <f t="shared" si="1"/>
        <v>1888590.28</v>
      </c>
      <c r="L8" s="32">
        <f t="shared" si="2"/>
        <v>3184.9500000000007</v>
      </c>
      <c r="M8" s="32">
        <f>J8-H8</f>
        <v>1548049.9</v>
      </c>
      <c r="N8" s="33"/>
      <c r="O8" s="33"/>
      <c r="P8" s="33"/>
      <c r="Q8" s="31"/>
      <c r="R8" s="81"/>
      <c r="S8" s="103"/>
      <c r="T8" s="98"/>
    </row>
    <row r="9" spans="1:20" s="29" customFormat="1" ht="12.95" customHeight="1" x14ac:dyDescent="0.2">
      <c r="A9" s="61"/>
      <c r="B9" s="63"/>
      <c r="C9" s="63"/>
      <c r="D9" s="30">
        <v>2020</v>
      </c>
      <c r="E9" s="31">
        <v>53622.34</v>
      </c>
      <c r="F9" s="32">
        <v>0.48</v>
      </c>
      <c r="G9" s="32">
        <v>26833.62</v>
      </c>
      <c r="H9" s="32">
        <v>1158410.46</v>
      </c>
      <c r="I9" s="32">
        <v>21613</v>
      </c>
      <c r="J9" s="32">
        <v>1999045.22</v>
      </c>
      <c r="K9" s="32">
        <f t="shared" si="1"/>
        <v>2020658.22</v>
      </c>
      <c r="L9" s="32">
        <f t="shared" si="2"/>
        <v>-5220.619999999999</v>
      </c>
      <c r="M9" s="32">
        <f>J9-H9</f>
        <v>840634.76</v>
      </c>
      <c r="N9" s="33"/>
      <c r="O9" s="33"/>
      <c r="P9" s="46"/>
      <c r="Q9" s="46">
        <v>35031.93</v>
      </c>
      <c r="R9" s="81"/>
      <c r="S9" s="103"/>
      <c r="T9" s="98"/>
    </row>
    <row r="10" spans="1:20" s="29" customFormat="1" ht="12.95" customHeight="1" x14ac:dyDescent="0.2">
      <c r="A10" s="61"/>
      <c r="B10" s="63"/>
      <c r="C10" s="63"/>
      <c r="D10" s="30">
        <v>2021</v>
      </c>
      <c r="E10" s="31">
        <v>64545.66</v>
      </c>
      <c r="F10" s="32">
        <v>0.48</v>
      </c>
      <c r="G10" s="32">
        <v>32566</v>
      </c>
      <c r="H10" s="32">
        <v>2454137.46</v>
      </c>
      <c r="I10" s="32">
        <v>26856.2</v>
      </c>
      <c r="J10" s="32">
        <v>2894757.46</v>
      </c>
      <c r="K10" s="32">
        <f t="shared" si="1"/>
        <v>2921613.66</v>
      </c>
      <c r="L10" s="32">
        <f t="shared" si="2"/>
        <v>-5709.7999999999993</v>
      </c>
      <c r="M10" s="32">
        <f>J10-H10</f>
        <v>440620</v>
      </c>
      <c r="N10" s="33"/>
      <c r="O10" s="33"/>
      <c r="P10" s="46">
        <v>2913.86</v>
      </c>
      <c r="Q10" s="46">
        <v>381578.91</v>
      </c>
      <c r="R10" s="81"/>
      <c r="S10" s="103"/>
      <c r="T10" s="98"/>
    </row>
    <row r="11" spans="1:20" s="29" customFormat="1" ht="12.95" customHeight="1" x14ac:dyDescent="0.2">
      <c r="A11" s="61"/>
      <c r="B11" s="63"/>
      <c r="C11" s="63"/>
      <c r="D11" s="30">
        <v>2022</v>
      </c>
      <c r="E11" s="31">
        <v>75478.100000000006</v>
      </c>
      <c r="F11" s="32">
        <v>0.48</v>
      </c>
      <c r="G11" s="32">
        <v>37602.99</v>
      </c>
      <c r="H11" s="32">
        <v>4011772.66</v>
      </c>
      <c r="I11" s="32">
        <v>32103.77</v>
      </c>
      <c r="J11" s="32">
        <v>3933339.26</v>
      </c>
      <c r="K11" s="32">
        <f t="shared" si="1"/>
        <v>3965443.03</v>
      </c>
      <c r="L11" s="32">
        <f t="shared" si="2"/>
        <v>-5499.2199999999975</v>
      </c>
      <c r="M11" s="32">
        <f>J11-H11</f>
        <v>-78433.400000000373</v>
      </c>
      <c r="N11" s="33"/>
      <c r="O11" s="33"/>
      <c r="P11" s="46">
        <v>2913.86</v>
      </c>
      <c r="Q11" s="46">
        <v>698638.91</v>
      </c>
      <c r="R11" s="81"/>
      <c r="S11" s="103"/>
    </row>
    <row r="12" spans="1:20" s="29" customFormat="1" ht="12.95" customHeight="1" x14ac:dyDescent="0.2">
      <c r="A12" s="61"/>
      <c r="B12" s="63"/>
      <c r="C12" s="63"/>
      <c r="D12" s="30">
        <v>2023</v>
      </c>
      <c r="E12" s="31">
        <v>86604.54</v>
      </c>
      <c r="F12" s="32">
        <v>0.48</v>
      </c>
      <c r="G12" s="32">
        <v>37602.99</v>
      </c>
      <c r="H12" s="32">
        <v>4011772.66</v>
      </c>
      <c r="I12" s="32">
        <v>32103.77</v>
      </c>
      <c r="J12" s="32">
        <v>3933339.26</v>
      </c>
      <c r="K12" s="32">
        <f t="shared" si="1"/>
        <v>3965443.03</v>
      </c>
      <c r="L12" s="32">
        <f t="shared" si="2"/>
        <v>-5499.2199999999975</v>
      </c>
      <c r="M12" s="32">
        <f>J12-H12</f>
        <v>-78433.400000000373</v>
      </c>
      <c r="N12" s="33"/>
      <c r="O12" s="33"/>
      <c r="P12" s="46">
        <v>2913.86</v>
      </c>
      <c r="Q12" s="46">
        <v>698638.91</v>
      </c>
      <c r="R12" s="81"/>
      <c r="S12" s="103"/>
      <c r="T12" s="99" t="s">
        <v>35</v>
      </c>
    </row>
    <row r="13" spans="1:20" s="35" customFormat="1" ht="12.95" customHeight="1" x14ac:dyDescent="0.2">
      <c r="A13" s="61"/>
      <c r="B13" s="63"/>
      <c r="C13" s="63"/>
      <c r="D13" s="11" t="s">
        <v>31</v>
      </c>
      <c r="E13" s="6"/>
      <c r="F13" s="3">
        <v>0.48</v>
      </c>
      <c r="G13" s="3"/>
      <c r="H13" s="3"/>
      <c r="I13" s="3"/>
      <c r="J13" s="3"/>
      <c r="K13" s="3"/>
      <c r="L13" s="3"/>
      <c r="M13" s="3"/>
      <c r="N13" s="34"/>
      <c r="O13" s="34"/>
      <c r="P13" s="47"/>
      <c r="Q13" s="47"/>
      <c r="R13" s="82"/>
      <c r="S13" s="104"/>
      <c r="T13" s="100"/>
    </row>
    <row r="14" spans="1:20" s="35" customFormat="1" ht="12.95" customHeight="1" x14ac:dyDescent="0.2">
      <c r="A14" s="61"/>
      <c r="B14" s="63"/>
      <c r="C14" s="63"/>
      <c r="D14" s="11" t="s">
        <v>32</v>
      </c>
      <c r="E14" s="6"/>
      <c r="F14" s="3">
        <v>0.48</v>
      </c>
      <c r="G14" s="3"/>
      <c r="H14" s="3"/>
      <c r="I14" s="3"/>
      <c r="J14" s="3"/>
      <c r="K14" s="3"/>
      <c r="L14" s="3"/>
      <c r="M14" s="3"/>
      <c r="N14" s="34"/>
      <c r="O14" s="34"/>
      <c r="P14" s="47"/>
      <c r="Q14" s="47"/>
      <c r="R14" s="82"/>
      <c r="S14" s="104"/>
      <c r="T14" s="100"/>
    </row>
    <row r="15" spans="1:20" s="35" customFormat="1" ht="12.95" customHeight="1" x14ac:dyDescent="0.2">
      <c r="A15" s="61"/>
      <c r="B15" s="63"/>
      <c r="C15" s="63"/>
      <c r="D15" s="11" t="s">
        <v>33</v>
      </c>
      <c r="E15" s="6"/>
      <c r="F15" s="3">
        <v>0.48</v>
      </c>
      <c r="G15" s="3"/>
      <c r="H15" s="3"/>
      <c r="I15" s="3"/>
      <c r="J15" s="3"/>
      <c r="K15" s="3"/>
      <c r="L15" s="3"/>
      <c r="M15" s="3"/>
      <c r="N15" s="34"/>
      <c r="O15" s="34"/>
      <c r="P15" s="47"/>
      <c r="Q15" s="47"/>
      <c r="R15" s="82"/>
      <c r="S15" s="104"/>
      <c r="T15" s="100"/>
    </row>
    <row r="16" spans="1:20" s="9" customFormat="1" ht="12.95" customHeight="1" thickBot="1" x14ac:dyDescent="0.25">
      <c r="A16" s="61"/>
      <c r="B16" s="63"/>
      <c r="C16" s="63"/>
      <c r="D16" s="20" t="s">
        <v>34</v>
      </c>
      <c r="E16" s="21"/>
      <c r="F16" s="22">
        <v>0.48</v>
      </c>
      <c r="G16" s="22"/>
      <c r="H16" s="22"/>
      <c r="I16" s="22"/>
      <c r="J16" s="22"/>
      <c r="K16" s="22"/>
      <c r="L16" s="22"/>
      <c r="M16" s="22"/>
      <c r="N16" s="23"/>
      <c r="O16" s="23"/>
      <c r="P16" s="6"/>
      <c r="Q16" s="6"/>
      <c r="R16" s="77"/>
      <c r="S16" s="105"/>
      <c r="T16" s="101"/>
    </row>
    <row r="17" spans="1:20" s="39" customFormat="1" ht="12.95" customHeight="1" x14ac:dyDescent="0.2">
      <c r="A17" s="71">
        <v>2</v>
      </c>
      <c r="B17" s="62" t="s">
        <v>19</v>
      </c>
      <c r="C17" s="74" t="s">
        <v>21</v>
      </c>
      <c r="D17" s="25">
        <v>2015</v>
      </c>
      <c r="E17" s="36">
        <v>5948</v>
      </c>
      <c r="F17" s="27">
        <v>0.48</v>
      </c>
      <c r="G17" s="27">
        <v>1907.41</v>
      </c>
      <c r="H17" s="27">
        <v>166544</v>
      </c>
      <c r="I17" s="27">
        <f t="shared" si="0"/>
        <v>2855.04</v>
      </c>
      <c r="J17" s="27">
        <f>E17*28</f>
        <v>166544</v>
      </c>
      <c r="K17" s="27">
        <f t="shared" si="1"/>
        <v>169399.04000000001</v>
      </c>
      <c r="L17" s="27">
        <f t="shared" si="2"/>
        <v>947.62999999999988</v>
      </c>
      <c r="M17" s="27">
        <f t="shared" si="3"/>
        <v>0</v>
      </c>
      <c r="N17" s="37"/>
      <c r="O17" s="37"/>
      <c r="P17" s="37"/>
      <c r="Q17" s="37"/>
      <c r="R17" s="38"/>
      <c r="S17" s="83"/>
      <c r="T17" s="96"/>
    </row>
    <row r="18" spans="1:20" s="39" customFormat="1" ht="12.95" customHeight="1" x14ac:dyDescent="0.2">
      <c r="A18" s="72"/>
      <c r="B18" s="63"/>
      <c r="C18" s="75"/>
      <c r="D18" s="30">
        <v>2016</v>
      </c>
      <c r="E18" s="31">
        <v>12279.91</v>
      </c>
      <c r="F18" s="32">
        <v>0.48</v>
      </c>
      <c r="G18" s="32">
        <v>4946.72</v>
      </c>
      <c r="H18" s="32">
        <v>394492.76</v>
      </c>
      <c r="I18" s="32">
        <f t="shared" si="0"/>
        <v>5894.3567999999996</v>
      </c>
      <c r="J18" s="32">
        <v>394492.76</v>
      </c>
      <c r="K18" s="32">
        <f t="shared" si="1"/>
        <v>400387.11680000002</v>
      </c>
      <c r="L18" s="32">
        <f t="shared" si="2"/>
        <v>947.63679999999931</v>
      </c>
      <c r="M18" s="32">
        <f t="shared" si="3"/>
        <v>0</v>
      </c>
      <c r="N18" s="40"/>
      <c r="O18" s="40"/>
      <c r="P18" s="40"/>
      <c r="Q18" s="40"/>
      <c r="R18" s="41"/>
      <c r="S18" s="84"/>
      <c r="T18" s="93"/>
    </row>
    <row r="19" spans="1:20" s="39" customFormat="1" ht="12.95" customHeight="1" x14ac:dyDescent="0.2">
      <c r="A19" s="72"/>
      <c r="B19" s="63"/>
      <c r="C19" s="75"/>
      <c r="D19" s="30">
        <v>2017</v>
      </c>
      <c r="E19" s="31">
        <v>19110.919999999998</v>
      </c>
      <c r="F19" s="32">
        <v>0.48</v>
      </c>
      <c r="G19" s="32">
        <v>8225.6</v>
      </c>
      <c r="H19" s="32">
        <v>667733.16</v>
      </c>
      <c r="I19" s="32">
        <f t="shared" si="0"/>
        <v>9173.2415999999994</v>
      </c>
      <c r="J19" s="32">
        <v>667733.16</v>
      </c>
      <c r="K19" s="32">
        <f t="shared" si="1"/>
        <v>676906.40159999998</v>
      </c>
      <c r="L19" s="32">
        <f>I19-G19</f>
        <v>947.64159999999902</v>
      </c>
      <c r="M19" s="32">
        <f t="shared" si="3"/>
        <v>0</v>
      </c>
      <c r="N19" s="40"/>
      <c r="O19" s="40"/>
      <c r="P19" s="40"/>
      <c r="Q19" s="40"/>
      <c r="R19" s="41"/>
      <c r="S19" s="84"/>
      <c r="T19" s="93"/>
    </row>
    <row r="20" spans="1:20" s="39" customFormat="1" ht="12.95" customHeight="1" x14ac:dyDescent="0.2">
      <c r="A20" s="72"/>
      <c r="B20" s="63"/>
      <c r="C20" s="75"/>
      <c r="D20" s="30">
        <v>2018</v>
      </c>
      <c r="E20" s="31">
        <v>25701.24</v>
      </c>
      <c r="F20" s="32">
        <v>0.48</v>
      </c>
      <c r="G20" s="32">
        <v>11388.87</v>
      </c>
      <c r="H20" s="32">
        <v>964297.56</v>
      </c>
      <c r="I20" s="32">
        <f t="shared" si="0"/>
        <v>12336.5952</v>
      </c>
      <c r="J20" s="32">
        <v>964297.56</v>
      </c>
      <c r="K20" s="32">
        <f t="shared" si="1"/>
        <v>976634.15520000004</v>
      </c>
      <c r="L20" s="32">
        <f>I20-G20</f>
        <v>947.72519999999895</v>
      </c>
      <c r="M20" s="32">
        <f t="shared" si="3"/>
        <v>0</v>
      </c>
      <c r="N20" s="40"/>
      <c r="O20" s="40"/>
      <c r="P20" s="40"/>
      <c r="Q20" s="40"/>
      <c r="R20" s="41"/>
      <c r="S20" s="84"/>
      <c r="T20" s="93"/>
    </row>
    <row r="21" spans="1:20" s="39" customFormat="1" ht="12.95" customHeight="1" x14ac:dyDescent="0.2">
      <c r="A21" s="72"/>
      <c r="B21" s="63"/>
      <c r="C21" s="75"/>
      <c r="D21" s="30">
        <v>2019</v>
      </c>
      <c r="E21" s="31">
        <v>32288.9</v>
      </c>
      <c r="F21" s="32">
        <v>0.48</v>
      </c>
      <c r="G21" s="32">
        <v>14550.95</v>
      </c>
      <c r="H21" s="32">
        <v>1339794.18</v>
      </c>
      <c r="I21" s="32">
        <f t="shared" si="0"/>
        <v>15498.672</v>
      </c>
      <c r="J21" s="32">
        <v>1339794.18</v>
      </c>
      <c r="K21" s="32">
        <f t="shared" si="1"/>
        <v>1355292.852</v>
      </c>
      <c r="L21" s="32">
        <f>I21-G21</f>
        <v>947.72199999999975</v>
      </c>
      <c r="M21" s="32">
        <f t="shared" si="3"/>
        <v>0</v>
      </c>
      <c r="N21" s="40"/>
      <c r="O21" s="40"/>
      <c r="P21" s="40"/>
      <c r="Q21" s="40">
        <v>891840</v>
      </c>
      <c r="R21" s="41"/>
      <c r="S21" s="84"/>
      <c r="T21" s="93"/>
    </row>
    <row r="22" spans="1:20" s="39" customFormat="1" ht="12.95" customHeight="1" x14ac:dyDescent="0.2">
      <c r="A22" s="72"/>
      <c r="B22" s="63"/>
      <c r="C22" s="75"/>
      <c r="D22" s="30">
        <v>2020</v>
      </c>
      <c r="E22" s="31">
        <v>37787.26</v>
      </c>
      <c r="F22" s="32">
        <v>0.48</v>
      </c>
      <c r="G22" s="32">
        <v>15991.02</v>
      </c>
      <c r="H22" s="32">
        <v>1575698.27</v>
      </c>
      <c r="I22" s="32">
        <v>15778.16</v>
      </c>
      <c r="J22" s="32">
        <v>1395110.78</v>
      </c>
      <c r="K22" s="32">
        <f t="shared" si="1"/>
        <v>1410888.94</v>
      </c>
      <c r="L22" s="32">
        <f t="shared" si="2"/>
        <v>-212.86000000000058</v>
      </c>
      <c r="M22" s="32">
        <f t="shared" si="3"/>
        <v>-180587.49</v>
      </c>
      <c r="N22" s="40"/>
      <c r="O22" s="40"/>
      <c r="P22" s="40"/>
      <c r="Q22" s="40">
        <v>1361640</v>
      </c>
      <c r="R22" s="41"/>
      <c r="S22" s="84"/>
      <c r="T22" s="93"/>
    </row>
    <row r="23" spans="1:20" s="39" customFormat="1" ht="12.95" customHeight="1" x14ac:dyDescent="0.2">
      <c r="A23" s="72"/>
      <c r="B23" s="63"/>
      <c r="C23" s="75"/>
      <c r="D23" s="30">
        <v>2021</v>
      </c>
      <c r="E23" s="31">
        <v>44290.64</v>
      </c>
      <c r="F23" s="32">
        <v>0.48</v>
      </c>
      <c r="G23" s="32">
        <v>18356.09</v>
      </c>
      <c r="H23" s="32">
        <v>1979730.31</v>
      </c>
      <c r="I23" s="32">
        <v>18899.78</v>
      </c>
      <c r="J23" s="32">
        <v>1928387.94</v>
      </c>
      <c r="K23" s="32">
        <f t="shared" si="1"/>
        <v>1947287.72</v>
      </c>
      <c r="L23" s="32">
        <f t="shared" si="2"/>
        <v>543.68999999999869</v>
      </c>
      <c r="M23" s="32">
        <f t="shared" si="3"/>
        <v>-51342.370000000112</v>
      </c>
      <c r="N23" s="40"/>
      <c r="O23" s="40"/>
      <c r="P23" s="40">
        <v>1139.95</v>
      </c>
      <c r="Q23" s="40">
        <v>1504176.26</v>
      </c>
      <c r="R23" s="41"/>
      <c r="S23" s="84"/>
      <c r="T23" s="93"/>
    </row>
    <row r="24" spans="1:20" s="39" customFormat="1" ht="12.95" customHeight="1" x14ac:dyDescent="0.2">
      <c r="A24" s="72"/>
      <c r="B24" s="63"/>
      <c r="C24" s="75"/>
      <c r="D24" s="30">
        <v>2022</v>
      </c>
      <c r="E24" s="31">
        <v>50991.32</v>
      </c>
      <c r="F24" s="32">
        <v>0.48</v>
      </c>
      <c r="G24" s="32">
        <v>18356.09</v>
      </c>
      <c r="H24" s="32">
        <v>1979730.31</v>
      </c>
      <c r="I24" s="32">
        <v>18899.78</v>
      </c>
      <c r="J24" s="32">
        <v>1928387.94</v>
      </c>
      <c r="K24" s="32">
        <f t="shared" si="1"/>
        <v>1947287.72</v>
      </c>
      <c r="L24" s="32">
        <f>I24-G24</f>
        <v>543.68999999999869</v>
      </c>
      <c r="M24" s="32">
        <f t="shared" si="3"/>
        <v>-51342.370000000112</v>
      </c>
      <c r="N24" s="40"/>
      <c r="O24" s="40"/>
      <c r="P24" s="40">
        <v>1139.95</v>
      </c>
      <c r="Q24" s="40">
        <v>1504176.26</v>
      </c>
      <c r="R24" s="41"/>
      <c r="S24" s="84"/>
      <c r="T24" s="41" t="s">
        <v>37</v>
      </c>
    </row>
    <row r="25" spans="1:20" s="39" customFormat="1" ht="12.95" customHeight="1" x14ac:dyDescent="0.2">
      <c r="A25" s="72"/>
      <c r="B25" s="63"/>
      <c r="C25" s="75"/>
      <c r="D25" s="30">
        <v>2023</v>
      </c>
      <c r="E25" s="31">
        <v>57676.36</v>
      </c>
      <c r="F25" s="32">
        <v>0.48</v>
      </c>
      <c r="G25" s="32">
        <v>18356.09</v>
      </c>
      <c r="H25" s="32">
        <v>1979730.31</v>
      </c>
      <c r="I25" s="32">
        <v>18899.78</v>
      </c>
      <c r="J25" s="32">
        <v>1928387.94</v>
      </c>
      <c r="K25" s="32">
        <f t="shared" si="1"/>
        <v>1947287.72</v>
      </c>
      <c r="L25" s="32">
        <f>I25-G25</f>
        <v>543.68999999999869</v>
      </c>
      <c r="M25" s="32">
        <f t="shared" si="3"/>
        <v>-51342.370000000112</v>
      </c>
      <c r="N25" s="40"/>
      <c r="O25" s="40"/>
      <c r="P25" s="40">
        <v>1139.95</v>
      </c>
      <c r="Q25" s="40">
        <v>1504176.26</v>
      </c>
      <c r="R25" s="41"/>
      <c r="S25" s="84"/>
      <c r="T25" s="93" t="s">
        <v>38</v>
      </c>
    </row>
    <row r="26" spans="1:20" s="9" customFormat="1" ht="12.95" customHeight="1" x14ac:dyDescent="0.2">
      <c r="A26" s="72"/>
      <c r="B26" s="63"/>
      <c r="C26" s="75"/>
      <c r="D26" s="11" t="s">
        <v>31</v>
      </c>
      <c r="E26" s="6"/>
      <c r="F26" s="3">
        <v>0.48</v>
      </c>
      <c r="G26" s="3"/>
      <c r="H26" s="3"/>
      <c r="I26" s="3"/>
      <c r="J26" s="3"/>
      <c r="K26" s="3"/>
      <c r="L26" s="3"/>
      <c r="M26" s="3"/>
      <c r="N26" s="7"/>
      <c r="O26" s="7"/>
      <c r="P26" s="7"/>
      <c r="Q26" s="7"/>
      <c r="R26" s="8"/>
      <c r="S26" s="85"/>
      <c r="T26" s="94"/>
    </row>
    <row r="27" spans="1:20" s="9" customFormat="1" ht="12.95" customHeight="1" x14ac:dyDescent="0.2">
      <c r="A27" s="72"/>
      <c r="B27" s="63"/>
      <c r="C27" s="75"/>
      <c r="D27" s="11" t="s">
        <v>32</v>
      </c>
      <c r="E27" s="6"/>
      <c r="F27" s="3">
        <v>0.48</v>
      </c>
      <c r="G27" s="3"/>
      <c r="H27" s="3"/>
      <c r="I27" s="3"/>
      <c r="J27" s="3"/>
      <c r="K27" s="3"/>
      <c r="L27" s="3"/>
      <c r="M27" s="3"/>
      <c r="N27" s="7"/>
      <c r="O27" s="7"/>
      <c r="P27" s="7"/>
      <c r="Q27" s="7"/>
      <c r="R27" s="8"/>
      <c r="S27" s="85"/>
      <c r="T27" s="94"/>
    </row>
    <row r="28" spans="1:20" s="9" customFormat="1" ht="12.95" customHeight="1" x14ac:dyDescent="0.2">
      <c r="A28" s="72"/>
      <c r="B28" s="63"/>
      <c r="C28" s="75"/>
      <c r="D28" s="11" t="s">
        <v>33</v>
      </c>
      <c r="E28" s="6"/>
      <c r="F28" s="3">
        <v>0.48</v>
      </c>
      <c r="G28" s="3"/>
      <c r="H28" s="3"/>
      <c r="I28" s="3"/>
      <c r="J28" s="3"/>
      <c r="K28" s="3"/>
      <c r="L28" s="3"/>
      <c r="M28" s="3"/>
      <c r="N28" s="7"/>
      <c r="O28" s="7"/>
      <c r="P28" s="7"/>
      <c r="Q28" s="7"/>
      <c r="R28" s="8"/>
      <c r="S28" s="85"/>
      <c r="T28" s="94"/>
    </row>
    <row r="29" spans="1:20" s="9" customFormat="1" ht="12.95" customHeight="1" x14ac:dyDescent="0.2">
      <c r="A29" s="72"/>
      <c r="B29" s="63"/>
      <c r="C29" s="75"/>
      <c r="D29" s="20" t="s">
        <v>34</v>
      </c>
      <c r="E29" s="6"/>
      <c r="F29" s="3">
        <v>0.48</v>
      </c>
      <c r="G29" s="3"/>
      <c r="H29" s="3"/>
      <c r="I29" s="3"/>
      <c r="J29" s="3"/>
      <c r="K29" s="3"/>
      <c r="L29" s="3"/>
      <c r="M29" s="3"/>
      <c r="N29" s="7"/>
      <c r="O29" s="7"/>
      <c r="P29" s="7"/>
      <c r="Q29" s="7"/>
      <c r="R29" s="8"/>
      <c r="S29" s="85"/>
      <c r="T29" s="94"/>
    </row>
    <row r="30" spans="1:20" s="9" customFormat="1" ht="12.95" customHeight="1" x14ac:dyDescent="0.2">
      <c r="A30" s="72"/>
      <c r="B30" s="63"/>
      <c r="C30" s="75"/>
      <c r="D30" s="11"/>
      <c r="E30" s="6"/>
      <c r="F30" s="3"/>
      <c r="G30" s="3"/>
      <c r="H30" s="3"/>
      <c r="I30" s="3"/>
      <c r="J30" s="3"/>
      <c r="K30" s="3"/>
      <c r="L30" s="3"/>
      <c r="M30" s="3"/>
      <c r="N30" s="7"/>
      <c r="O30" s="7"/>
      <c r="P30" s="7"/>
      <c r="Q30" s="7"/>
      <c r="R30" s="8"/>
      <c r="S30" s="85"/>
      <c r="T30" s="94"/>
    </row>
    <row r="31" spans="1:20" s="9" customFormat="1" ht="12.95" customHeight="1" x14ac:dyDescent="0.2">
      <c r="A31" s="72"/>
      <c r="B31" s="63"/>
      <c r="C31" s="75"/>
      <c r="D31" s="11"/>
      <c r="E31" s="6"/>
      <c r="F31" s="3"/>
      <c r="G31" s="3"/>
      <c r="H31" s="3"/>
      <c r="I31" s="3"/>
      <c r="J31" s="3"/>
      <c r="K31" s="3"/>
      <c r="L31" s="3"/>
      <c r="M31" s="3"/>
      <c r="N31" s="7"/>
      <c r="O31" s="7"/>
      <c r="P31" s="7"/>
      <c r="Q31" s="7"/>
      <c r="R31" s="8"/>
      <c r="S31" s="85"/>
      <c r="T31" s="94"/>
    </row>
    <row r="32" spans="1:20" s="9" customFormat="1" ht="12.95" customHeight="1" x14ac:dyDescent="0.2">
      <c r="A32" s="72"/>
      <c r="B32" s="63"/>
      <c r="C32" s="75"/>
      <c r="D32" s="11"/>
      <c r="E32" s="6"/>
      <c r="F32" s="3"/>
      <c r="G32" s="3"/>
      <c r="H32" s="3"/>
      <c r="I32" s="3"/>
      <c r="J32" s="3"/>
      <c r="K32" s="3"/>
      <c r="L32" s="3"/>
      <c r="M32" s="3"/>
      <c r="N32" s="7"/>
      <c r="O32" s="7"/>
      <c r="P32" s="7"/>
      <c r="Q32" s="7"/>
      <c r="R32" s="8"/>
      <c r="S32" s="85"/>
      <c r="T32" s="94"/>
    </row>
    <row r="33" spans="1:20" s="9" customFormat="1" ht="12.95" customHeight="1" thickBot="1" x14ac:dyDescent="0.25">
      <c r="A33" s="73"/>
      <c r="B33" s="67"/>
      <c r="C33" s="76"/>
      <c r="D33" s="4"/>
      <c r="E33" s="14"/>
      <c r="F33" s="5"/>
      <c r="G33" s="5"/>
      <c r="H33" s="5"/>
      <c r="I33" s="5"/>
      <c r="J33" s="5"/>
      <c r="K33" s="5"/>
      <c r="L33" s="5"/>
      <c r="M33" s="5"/>
      <c r="N33" s="16"/>
      <c r="O33" s="16"/>
      <c r="P33" s="16"/>
      <c r="Q33" s="16"/>
      <c r="R33" s="19"/>
      <c r="S33" s="86"/>
      <c r="T33" s="95"/>
    </row>
    <row r="34" spans="1:20" s="39" customFormat="1" ht="12.95" customHeight="1" x14ac:dyDescent="0.2">
      <c r="A34" s="64">
        <v>3</v>
      </c>
      <c r="B34" s="62" t="s">
        <v>19</v>
      </c>
      <c r="C34" s="68" t="s">
        <v>22</v>
      </c>
      <c r="D34" s="25">
        <v>2015</v>
      </c>
      <c r="E34" s="26">
        <v>7003.9</v>
      </c>
      <c r="F34" s="27">
        <v>0.48</v>
      </c>
      <c r="G34" s="27">
        <v>3361.87</v>
      </c>
      <c r="H34" s="27">
        <v>196109.2</v>
      </c>
      <c r="I34" s="27">
        <f>E34*F34</f>
        <v>3361.8719999999998</v>
      </c>
      <c r="J34" s="27">
        <v>196109.2</v>
      </c>
      <c r="K34" s="27">
        <f t="shared" si="1"/>
        <v>199471.07200000001</v>
      </c>
      <c r="L34" s="27">
        <f t="shared" si="2"/>
        <v>1.9999999999527063E-3</v>
      </c>
      <c r="M34" s="27">
        <f t="shared" si="3"/>
        <v>0</v>
      </c>
      <c r="N34" s="42"/>
      <c r="O34" s="42"/>
      <c r="P34" s="42"/>
      <c r="Q34" s="42"/>
      <c r="R34" s="43"/>
      <c r="S34" s="87"/>
      <c r="T34" s="93"/>
    </row>
    <row r="35" spans="1:20" s="39" customFormat="1" ht="12.95" customHeight="1" x14ac:dyDescent="0.2">
      <c r="A35" s="65"/>
      <c r="B35" s="63"/>
      <c r="C35" s="69"/>
      <c r="D35" s="30">
        <v>2016</v>
      </c>
      <c r="E35" s="31">
        <v>13713.9</v>
      </c>
      <c r="F35" s="32">
        <v>0.48</v>
      </c>
      <c r="G35" s="32">
        <v>6582.64</v>
      </c>
      <c r="H35" s="32">
        <v>437669.2</v>
      </c>
      <c r="I35" s="32">
        <f t="shared" ref="I35:I38" si="4">E35*F35</f>
        <v>6582.6719999999996</v>
      </c>
      <c r="J35" s="32">
        <v>437669.2</v>
      </c>
      <c r="K35" s="32">
        <f t="shared" si="1"/>
        <v>444251.87200000003</v>
      </c>
      <c r="L35" s="32">
        <f t="shared" si="2"/>
        <v>3.19999999992433E-2</v>
      </c>
      <c r="M35" s="32">
        <f t="shared" si="3"/>
        <v>0</v>
      </c>
      <c r="N35" s="44"/>
      <c r="O35" s="44"/>
      <c r="P35" s="44"/>
      <c r="Q35" s="31"/>
      <c r="R35" s="45"/>
      <c r="S35" s="88"/>
      <c r="T35" s="93"/>
    </row>
    <row r="36" spans="1:20" s="39" customFormat="1" ht="12.95" customHeight="1" x14ac:dyDescent="0.2">
      <c r="A36" s="65"/>
      <c r="B36" s="63"/>
      <c r="C36" s="69"/>
      <c r="D36" s="30">
        <v>2017</v>
      </c>
      <c r="E36" s="31">
        <v>20899.900000000001</v>
      </c>
      <c r="F36" s="32">
        <v>0.48</v>
      </c>
      <c r="G36" s="32">
        <v>10031.950000000001</v>
      </c>
      <c r="H36" s="32">
        <v>725109.2</v>
      </c>
      <c r="I36" s="32">
        <f t="shared" si="4"/>
        <v>10031.952000000001</v>
      </c>
      <c r="J36" s="32">
        <v>725109.2</v>
      </c>
      <c r="K36" s="32">
        <f t="shared" si="1"/>
        <v>735141.152</v>
      </c>
      <c r="L36" s="32">
        <f t="shared" si="2"/>
        <v>2.0000000004074536E-3</v>
      </c>
      <c r="M36" s="32">
        <f t="shared" si="3"/>
        <v>0</v>
      </c>
      <c r="N36" s="44"/>
      <c r="O36" s="44"/>
      <c r="P36" s="44"/>
      <c r="Q36" s="31"/>
      <c r="R36" s="45"/>
      <c r="S36" s="88"/>
      <c r="T36" s="93"/>
    </row>
    <row r="37" spans="1:20" s="39" customFormat="1" ht="12.95" customHeight="1" x14ac:dyDescent="0.2">
      <c r="A37" s="65"/>
      <c r="B37" s="63"/>
      <c r="C37" s="69"/>
      <c r="D37" s="30">
        <v>2018</v>
      </c>
      <c r="E37" s="31">
        <v>28214.720000000001</v>
      </c>
      <c r="F37" s="32">
        <v>0.48</v>
      </c>
      <c r="G37" s="32">
        <v>13441.87</v>
      </c>
      <c r="H37" s="32">
        <v>1042314.2</v>
      </c>
      <c r="I37" s="32">
        <f t="shared" si="4"/>
        <v>13543.0656</v>
      </c>
      <c r="J37" s="32">
        <v>1054276.1000000001</v>
      </c>
      <c r="K37" s="32">
        <f t="shared" si="1"/>
        <v>1067819.1656000002</v>
      </c>
      <c r="L37" s="32">
        <f t="shared" si="2"/>
        <v>101.1955999999991</v>
      </c>
      <c r="M37" s="32">
        <f t="shared" si="3"/>
        <v>11961.90000000014</v>
      </c>
      <c r="N37" s="44"/>
      <c r="O37" s="44"/>
      <c r="P37" s="44"/>
      <c r="Q37" s="31"/>
      <c r="R37" s="45"/>
      <c r="S37" s="88"/>
      <c r="T37" s="93"/>
    </row>
    <row r="38" spans="1:20" s="39" customFormat="1" ht="12.95" customHeight="1" x14ac:dyDescent="0.2">
      <c r="A38" s="65"/>
      <c r="B38" s="63"/>
      <c r="C38" s="69"/>
      <c r="D38" s="30">
        <v>2019</v>
      </c>
      <c r="E38" s="31">
        <v>35269.160000000003</v>
      </c>
      <c r="F38" s="32">
        <v>0.48</v>
      </c>
      <c r="G38" s="32">
        <v>14444.54</v>
      </c>
      <c r="H38" s="32">
        <v>1161430.52</v>
      </c>
      <c r="I38" s="32">
        <f t="shared" si="4"/>
        <v>16929.196800000002</v>
      </c>
      <c r="J38" s="32">
        <v>1456379.18</v>
      </c>
      <c r="K38" s="32">
        <f t="shared" si="1"/>
        <v>1473308.3768</v>
      </c>
      <c r="L38" s="32">
        <f t="shared" si="2"/>
        <v>2484.6568000000007</v>
      </c>
      <c r="M38" s="32">
        <f t="shared" si="3"/>
        <v>294948.65999999992</v>
      </c>
      <c r="N38" s="44"/>
      <c r="O38" s="44"/>
      <c r="P38" s="44"/>
      <c r="Q38" s="31"/>
      <c r="R38" s="45"/>
      <c r="S38" s="88"/>
      <c r="T38" s="93"/>
    </row>
    <row r="39" spans="1:20" s="39" customFormat="1" ht="12.95" customHeight="1" x14ac:dyDescent="0.2">
      <c r="A39" s="65"/>
      <c r="B39" s="63"/>
      <c r="C39" s="69"/>
      <c r="D39" s="30">
        <v>2020</v>
      </c>
      <c r="E39" s="31">
        <v>42059.1</v>
      </c>
      <c r="F39" s="32">
        <v>0.48</v>
      </c>
      <c r="G39" s="32">
        <v>14444.54</v>
      </c>
      <c r="H39" s="32">
        <v>1161430.52</v>
      </c>
      <c r="I39" s="32">
        <v>17288.400000000001</v>
      </c>
      <c r="J39" s="32">
        <v>1527471.48</v>
      </c>
      <c r="K39" s="32">
        <f t="shared" si="1"/>
        <v>1544759.88</v>
      </c>
      <c r="L39" s="32">
        <f t="shared" si="2"/>
        <v>2843.8600000000006</v>
      </c>
      <c r="M39" s="32">
        <f t="shared" si="3"/>
        <v>366040.95999999996</v>
      </c>
      <c r="N39" s="44"/>
      <c r="O39" s="44"/>
      <c r="P39" s="44"/>
      <c r="Q39" s="31"/>
      <c r="R39" s="45"/>
      <c r="S39" s="88"/>
      <c r="T39" s="93"/>
    </row>
    <row r="40" spans="1:20" s="39" customFormat="1" ht="12.95" customHeight="1" x14ac:dyDescent="0.2">
      <c r="A40" s="65"/>
      <c r="B40" s="63"/>
      <c r="C40" s="69"/>
      <c r="D40" s="30">
        <v>2021</v>
      </c>
      <c r="E40" s="31">
        <v>49461.04</v>
      </c>
      <c r="F40" s="32">
        <v>0.48</v>
      </c>
      <c r="G40" s="32">
        <v>16173.58</v>
      </c>
      <c r="H40" s="32">
        <v>1450216.98</v>
      </c>
      <c r="I40" s="32">
        <v>20841.330000000002</v>
      </c>
      <c r="J40" s="32">
        <v>2134430.56</v>
      </c>
      <c r="K40" s="32">
        <f t="shared" si="1"/>
        <v>2155271.89</v>
      </c>
      <c r="L40" s="32">
        <f t="shared" si="2"/>
        <v>4667.7500000000018</v>
      </c>
      <c r="M40" s="32">
        <f t="shared" si="3"/>
        <v>684213.58000000007</v>
      </c>
      <c r="N40" s="44"/>
      <c r="O40" s="44"/>
      <c r="P40" s="44"/>
      <c r="Q40" s="31"/>
      <c r="R40" s="45"/>
      <c r="S40" s="88"/>
      <c r="T40" s="93"/>
    </row>
    <row r="41" spans="1:20" s="39" customFormat="1" ht="12.95" customHeight="1" x14ac:dyDescent="0.2">
      <c r="A41" s="65"/>
      <c r="B41" s="63"/>
      <c r="C41" s="69"/>
      <c r="D41" s="30">
        <v>2022</v>
      </c>
      <c r="E41" s="31">
        <v>56544.4</v>
      </c>
      <c r="F41" s="32">
        <v>0.48</v>
      </c>
      <c r="G41" s="32">
        <v>16173.58</v>
      </c>
      <c r="H41" s="32">
        <v>1450216.98</v>
      </c>
      <c r="I41" s="32">
        <v>20841.330000000002</v>
      </c>
      <c r="J41" s="32">
        <v>2134430.56</v>
      </c>
      <c r="K41" s="32">
        <f t="shared" si="1"/>
        <v>2155271.89</v>
      </c>
      <c r="L41" s="32">
        <f t="shared" si="2"/>
        <v>4667.7500000000018</v>
      </c>
      <c r="M41" s="32">
        <f t="shared" si="3"/>
        <v>684213.58000000007</v>
      </c>
      <c r="N41" s="44"/>
      <c r="O41" s="44"/>
      <c r="P41" s="44"/>
      <c r="Q41" s="46">
        <v>70000</v>
      </c>
      <c r="R41" s="45"/>
      <c r="S41" s="88"/>
      <c r="T41" s="93"/>
    </row>
    <row r="42" spans="1:20" s="39" customFormat="1" ht="12.95" customHeight="1" x14ac:dyDescent="0.2">
      <c r="A42" s="65"/>
      <c r="B42" s="63"/>
      <c r="C42" s="69"/>
      <c r="D42" s="30">
        <v>2023</v>
      </c>
      <c r="E42" s="31">
        <v>63484.28</v>
      </c>
      <c r="F42" s="32">
        <v>0.48</v>
      </c>
      <c r="G42" s="32">
        <v>16173.58</v>
      </c>
      <c r="H42" s="32">
        <v>1450216.98</v>
      </c>
      <c r="I42" s="32">
        <v>20841.330000000002</v>
      </c>
      <c r="J42" s="32">
        <v>2134430.56</v>
      </c>
      <c r="K42" s="32">
        <f t="shared" si="1"/>
        <v>2155271.89</v>
      </c>
      <c r="L42" s="32">
        <f t="shared" si="2"/>
        <v>4667.7500000000018</v>
      </c>
      <c r="M42" s="32">
        <f t="shared" si="3"/>
        <v>684213.58000000007</v>
      </c>
      <c r="N42" s="44"/>
      <c r="O42" s="44"/>
      <c r="P42" s="44"/>
      <c r="Q42" s="46">
        <v>70000</v>
      </c>
      <c r="R42" s="45"/>
      <c r="S42" s="88"/>
      <c r="T42" s="41" t="s">
        <v>39</v>
      </c>
    </row>
    <row r="43" spans="1:20" s="9" customFormat="1" ht="12.95" customHeight="1" x14ac:dyDescent="0.2">
      <c r="A43" s="65"/>
      <c r="B43" s="63"/>
      <c r="C43" s="69"/>
      <c r="D43" s="11" t="s">
        <v>27</v>
      </c>
      <c r="E43" s="6"/>
      <c r="F43" s="3">
        <v>0.48</v>
      </c>
      <c r="G43" s="3"/>
      <c r="H43" s="3"/>
      <c r="I43" s="3"/>
      <c r="J43" s="3"/>
      <c r="K43" s="3"/>
      <c r="L43" s="3"/>
      <c r="M43" s="3"/>
      <c r="N43" s="2"/>
      <c r="O43" s="2"/>
      <c r="P43" s="2"/>
      <c r="Q43" s="2"/>
      <c r="R43" s="10"/>
      <c r="S43" s="89"/>
      <c r="T43" s="94"/>
    </row>
    <row r="44" spans="1:20" s="9" customFormat="1" ht="12.95" customHeight="1" x14ac:dyDescent="0.2">
      <c r="A44" s="65"/>
      <c r="B44" s="63"/>
      <c r="C44" s="69"/>
      <c r="D44" s="11" t="s">
        <v>28</v>
      </c>
      <c r="E44" s="6"/>
      <c r="F44" s="3">
        <v>0.48</v>
      </c>
      <c r="G44" s="3"/>
      <c r="H44" s="3"/>
      <c r="I44" s="3"/>
      <c r="J44" s="3"/>
      <c r="K44" s="3"/>
      <c r="L44" s="3"/>
      <c r="M44" s="3"/>
      <c r="N44" s="2"/>
      <c r="O44" s="2"/>
      <c r="P44" s="2"/>
      <c r="Q44" s="2"/>
      <c r="R44" s="10"/>
      <c r="S44" s="89"/>
      <c r="T44" s="94"/>
    </row>
    <row r="45" spans="1:20" s="9" customFormat="1" ht="12.95" customHeight="1" x14ac:dyDescent="0.2">
      <c r="A45" s="65"/>
      <c r="B45" s="63"/>
      <c r="C45" s="69"/>
      <c r="D45" s="11" t="s">
        <v>29</v>
      </c>
      <c r="E45" s="6"/>
      <c r="F45" s="3">
        <v>0.48</v>
      </c>
      <c r="G45" s="3"/>
      <c r="H45" s="3"/>
      <c r="I45" s="3"/>
      <c r="J45" s="3"/>
      <c r="K45" s="3"/>
      <c r="L45" s="3"/>
      <c r="M45" s="3"/>
      <c r="N45" s="2"/>
      <c r="O45" s="2"/>
      <c r="P45" s="2"/>
      <c r="Q45" s="47"/>
      <c r="R45" s="10"/>
      <c r="S45" s="89"/>
      <c r="T45" s="94"/>
    </row>
    <row r="46" spans="1:20" s="9" customFormat="1" ht="12.95" customHeight="1" x14ac:dyDescent="0.2">
      <c r="A46" s="65"/>
      <c r="B46" s="63"/>
      <c r="C46" s="69"/>
      <c r="D46" s="20" t="s">
        <v>30</v>
      </c>
      <c r="E46" s="6"/>
      <c r="F46" s="3">
        <v>0.48</v>
      </c>
      <c r="G46" s="3"/>
      <c r="H46" s="3"/>
      <c r="I46" s="3"/>
      <c r="J46" s="3"/>
      <c r="K46" s="3"/>
      <c r="L46" s="3"/>
      <c r="M46" s="3"/>
      <c r="N46" s="2"/>
      <c r="O46" s="2"/>
      <c r="P46" s="2"/>
      <c r="Q46" s="2"/>
      <c r="R46" s="10"/>
      <c r="S46" s="89"/>
      <c r="T46" s="94"/>
    </row>
    <row r="47" spans="1:20" s="9" customFormat="1" ht="12.95" customHeight="1" thickBot="1" x14ac:dyDescent="0.25">
      <c r="A47" s="66"/>
      <c r="B47" s="67"/>
      <c r="C47" s="70"/>
      <c r="D47" s="4"/>
      <c r="E47" s="14"/>
      <c r="F47" s="5"/>
      <c r="G47" s="5"/>
      <c r="H47" s="5"/>
      <c r="I47" s="5"/>
      <c r="J47" s="5"/>
      <c r="K47" s="5"/>
      <c r="L47" s="5"/>
      <c r="M47" s="5"/>
      <c r="N47" s="12"/>
      <c r="O47" s="12"/>
      <c r="P47" s="12"/>
      <c r="Q47" s="12"/>
      <c r="R47" s="13"/>
      <c r="S47" s="90"/>
      <c r="T47" s="95"/>
    </row>
    <row r="48" spans="1:20" s="24" customFormat="1" x14ac:dyDescent="0.2">
      <c r="A48" s="59"/>
      <c r="B48" s="58"/>
      <c r="C48" s="59"/>
    </row>
    <row r="49" spans="1:3" s="24" customFormat="1" x14ac:dyDescent="0.2">
      <c r="A49" s="59"/>
      <c r="B49" s="58"/>
      <c r="C49" s="59"/>
    </row>
    <row r="50" spans="1:3" x14ac:dyDescent="0.2">
      <c r="A50" s="59"/>
      <c r="B50" s="58"/>
      <c r="C50" s="59"/>
    </row>
    <row r="51" spans="1:3" x14ac:dyDescent="0.2">
      <c r="A51" s="59"/>
      <c r="B51" s="58"/>
      <c r="C51" s="59"/>
    </row>
    <row r="52" spans="1:3" x14ac:dyDescent="0.2">
      <c r="A52" s="59"/>
      <c r="B52" s="58"/>
      <c r="C52" s="59"/>
    </row>
    <row r="53" spans="1:3" x14ac:dyDescent="0.2">
      <c r="A53" s="59"/>
      <c r="B53" s="58"/>
      <c r="C53" s="59"/>
    </row>
  </sheetData>
  <mergeCells count="30">
    <mergeCell ref="T2:T3"/>
    <mergeCell ref="P2:Q2"/>
    <mergeCell ref="B48:B53"/>
    <mergeCell ref="A48:A53"/>
    <mergeCell ref="C48:C53"/>
    <mergeCell ref="A4:A16"/>
    <mergeCell ref="B4:B16"/>
    <mergeCell ref="C4:C16"/>
    <mergeCell ref="A34:A47"/>
    <mergeCell ref="B34:B47"/>
    <mergeCell ref="C34:C47"/>
    <mergeCell ref="A17:A33"/>
    <mergeCell ref="B17:B33"/>
    <mergeCell ref="C17:C33"/>
    <mergeCell ref="S2:S3"/>
    <mergeCell ref="A1:S1"/>
    <mergeCell ref="A2:A3"/>
    <mergeCell ref="B2:B3"/>
    <mergeCell ref="C2:C3"/>
    <mergeCell ref="D2:E2"/>
    <mergeCell ref="F2:F3"/>
    <mergeCell ref="G2:H2"/>
    <mergeCell ref="I2:I3"/>
    <mergeCell ref="J2:J3"/>
    <mergeCell ref="K2:K3"/>
    <mergeCell ref="L2:L3"/>
    <mergeCell ref="M2:M3"/>
    <mergeCell ref="N2:N3"/>
    <mergeCell ref="O2:O3"/>
    <mergeCell ref="R2:R3"/>
  </mergeCells>
  <pageMargins left="0.23622047244094491" right="0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 натрупване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N.J. Nikolova</dc:creator>
  <cp:lastModifiedBy>JuliaNikolovaDELL</cp:lastModifiedBy>
  <cp:lastPrinted>2021-10-19T12:22:00Z</cp:lastPrinted>
  <dcterms:created xsi:type="dcterms:W3CDTF">2017-07-10T08:37:16Z</dcterms:created>
  <dcterms:modified xsi:type="dcterms:W3CDTF">2024-07-09T12:52:44Z</dcterms:modified>
</cp:coreProperties>
</file>